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ІІкв.2017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<sst xmlns="http://schemas.openxmlformats.org/spreadsheetml/2006/main" count="34" uniqueCount="30">
  <si>
    <t>р/с</t>
  </si>
  <si>
    <t>в/з</t>
  </si>
  <si>
    <r>
      <t xml:space="preserve">р/с  </t>
    </r>
  </si>
  <si>
    <t>БЮДЖЕТ</t>
  </si>
  <si>
    <t>ЛЬГОТЫ</t>
  </si>
  <si>
    <t>ВСЕГО БЮДЖЕТ</t>
  </si>
  <si>
    <t>Ж С К</t>
  </si>
  <si>
    <t>ІНФОРМАЦІЯ ЩОДО РОЗМІРУ ЗАБОРГОВАНОСТІ З ОПЛАТИ СПОЖИВЧИХ ПОСЛУГ ЗА КАТЕГОРІЯМИ СПОЖИВАЧІВ</t>
  </si>
  <si>
    <t xml:space="preserve">                                        III квартал       2017  року                                                                                   </t>
  </si>
  <si>
    <t>Підприємства</t>
  </si>
  <si>
    <t>Залишок НА 01.01.17</t>
  </si>
  <si>
    <t>Нараховано за місяць</t>
  </si>
  <si>
    <t>Загальна</t>
  </si>
  <si>
    <t>ОПЛАТА  ЗА  МІСЯЦ</t>
  </si>
  <si>
    <t>Населення</t>
  </si>
  <si>
    <t>Всього</t>
  </si>
  <si>
    <t>П сектор</t>
  </si>
  <si>
    <t>Держ сектор</t>
  </si>
  <si>
    <t>Кременчуцький р-н</t>
  </si>
  <si>
    <t>Крюківский р-н</t>
  </si>
  <si>
    <t>Автозаводський р-н</t>
  </si>
  <si>
    <t>Держбюджет</t>
  </si>
  <si>
    <t>Райбюджет</t>
  </si>
  <si>
    <t>Облбюджет</t>
  </si>
  <si>
    <t>Субсидії</t>
  </si>
  <si>
    <t>у т. ч.</t>
  </si>
  <si>
    <t>Нараховано з наростаючим підсумком</t>
  </si>
  <si>
    <t>ОПЛАТА З НАРОЗТАЮЧИМ ПІДСУМКОМ</t>
  </si>
  <si>
    <t>Оплата з нарозтаючим підсумком</t>
  </si>
  <si>
    <t>Залишок боргу                     на 01.10.2017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</si>
</sst>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11" fillId="2" borderId="1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7" xfId="18" applyNumberFormat="1" applyFont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8" xfId="18" applyNumberFormat="1" applyFont="1" applyBorder="1" applyAlignment="1">
      <alignment horizontal="right" vertical="center" wrapText="1"/>
    </xf>
    <xf numFmtId="4" fontId="11" fillId="2" borderId="8" xfId="18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2" borderId="7" xfId="18" applyNumberFormat="1" applyFont="1" applyFill="1" applyBorder="1" applyAlignment="1">
      <alignment horizontal="right" vertical="center" wrapText="1"/>
    </xf>
    <xf numFmtId="4" fontId="12" fillId="0" borderId="12" xfId="0" applyNumberFormat="1" applyFont="1" applyFill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4" fillId="2" borderId="1" xfId="18" applyNumberFormat="1" applyFont="1" applyFill="1" applyBorder="1" applyAlignment="1">
      <alignment horizontal="right" vertical="center" wrapText="1"/>
    </xf>
    <xf numFmtId="4" fontId="4" fillId="2" borderId="2" xfId="18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2" fillId="0" borderId="20" xfId="18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4" fontId="12" fillId="0" borderId="22" xfId="18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3" fillId="0" borderId="25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" fontId="13" fillId="0" borderId="28" xfId="0" applyNumberFormat="1" applyFont="1" applyBorder="1" applyAlignment="1">
      <alignment horizontal="right" vertical="center" wrapText="1"/>
    </xf>
    <xf numFmtId="4" fontId="12" fillId="0" borderId="6" xfId="18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3" fillId="0" borderId="24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horizontal="right" vertical="center" wrapText="1"/>
    </xf>
    <xf numFmtId="4" fontId="6" fillId="2" borderId="33" xfId="0" applyNumberFormat="1" applyFont="1" applyFill="1" applyBorder="1" applyAlignment="1">
      <alignment horizontal="righ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" fontId="11" fillId="2" borderId="34" xfId="0" applyNumberFormat="1" applyFont="1" applyFill="1" applyBorder="1" applyAlignment="1">
      <alignment horizontal="right" vertical="center" wrapText="1"/>
    </xf>
    <xf numFmtId="4" fontId="11" fillId="2" borderId="23" xfId="0" applyNumberFormat="1" applyFont="1" applyFill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11" fillId="2" borderId="35" xfId="0" applyNumberFormat="1" applyFont="1" applyFill="1" applyBorder="1" applyAlignment="1">
      <alignment horizontal="right" vertical="center" wrapText="1"/>
    </xf>
    <xf numFmtId="4" fontId="11" fillId="2" borderId="36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2" borderId="16" xfId="0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2" borderId="31" xfId="0" applyNumberFormat="1" applyFont="1" applyFill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11" fillId="2" borderId="31" xfId="0" applyNumberFormat="1" applyFont="1" applyFill="1" applyBorder="1" applyAlignment="1">
      <alignment horizontal="right" vertical="center" wrapText="1"/>
    </xf>
    <xf numFmtId="4" fontId="11" fillId="2" borderId="16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8;&#1063;&#1045;&#1058;\&#1055;&#1056;&#1048;&#1051;&#1054;&#1046;&#1045;&#1053;&#1048;&#1045;%20&#8470;11\&#1050;&#1086;&#1087;&#1080;&#1103;%20&#1056;&#1077;&#1089;&#1090;&#1088;&#1091;-&#1080;&#1103;%20&#1076;&#1086;&#1083;&#107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8;&#1063;&#1045;&#1058;\&#1055;&#1056;&#1048;&#1051;&#1054;&#1046;&#1045;&#1053;&#1048;&#1045;%20&#8470;11\&#1056;&#1077;&#1089;&#1090;&#1088;&#1091;-&#1080;&#1103;%20&#1076;&#1086;&#1083;&#1075;&#1072;%20&#1040;&#1059;&#1044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46">
        <row r="17">
          <cell r="Q17">
            <v>0</v>
          </cell>
        </row>
        <row r="22">
          <cell r="Q22">
            <v>0</v>
          </cell>
        </row>
        <row r="26">
          <cell r="Q26">
            <v>0</v>
          </cell>
        </row>
      </sheetData>
      <sheetData sheetId="59">
        <row r="10">
          <cell r="Q10">
            <v>0</v>
          </cell>
        </row>
      </sheetData>
      <sheetData sheetId="72"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</sheetData>
      <sheetData sheetId="133">
        <row r="10">
          <cell r="E10">
            <v>1914650.21</v>
          </cell>
        </row>
        <row r="17">
          <cell r="E17">
            <v>657921.21</v>
          </cell>
        </row>
        <row r="22">
          <cell r="E22">
            <v>132112.52</v>
          </cell>
        </row>
        <row r="26">
          <cell r="E26">
            <v>2483550.9699999997</v>
          </cell>
        </row>
        <row r="35">
          <cell r="E35">
            <v>10218935.09</v>
          </cell>
        </row>
        <row r="36">
          <cell r="E36">
            <v>4178749.7900000005</v>
          </cell>
        </row>
        <row r="37">
          <cell r="E37">
            <v>30432.619999999995</v>
          </cell>
        </row>
        <row r="39">
          <cell r="E39">
            <v>1353654.5399999998</v>
          </cell>
        </row>
        <row r="52">
          <cell r="E52">
            <v>4486785.22</v>
          </cell>
        </row>
        <row r="53">
          <cell r="E53">
            <v>2048087.0899999999</v>
          </cell>
        </row>
        <row r="54">
          <cell r="E54">
            <v>41931109.49</v>
          </cell>
        </row>
        <row r="56">
          <cell r="E56">
            <v>39362415.89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133">
        <row r="10">
          <cell r="P10">
            <v>1649102.5499999998</v>
          </cell>
        </row>
        <row r="17">
          <cell r="P17">
            <v>615940.36</v>
          </cell>
        </row>
        <row r="22">
          <cell r="P22">
            <v>132121.53999999998</v>
          </cell>
        </row>
        <row r="26">
          <cell r="P26">
            <v>2371501.6100000003</v>
          </cell>
        </row>
        <row r="35">
          <cell r="Q35">
            <v>10468712.07</v>
          </cell>
        </row>
        <row r="36">
          <cell r="Q36">
            <v>4337888.3100000005</v>
          </cell>
        </row>
        <row r="37">
          <cell r="Q37">
            <v>47495.4</v>
          </cell>
        </row>
        <row r="39">
          <cell r="P39">
            <v>32148.78</v>
          </cell>
          <cell r="Q39">
            <v>1166374.49</v>
          </cell>
        </row>
        <row r="52">
          <cell r="P52">
            <v>3608019.87</v>
          </cell>
        </row>
        <row r="53">
          <cell r="P53">
            <v>1384012.54</v>
          </cell>
        </row>
        <row r="54">
          <cell r="P54">
            <v>37412186.31</v>
          </cell>
          <cell r="Q54">
            <v>552425.27</v>
          </cell>
        </row>
        <row r="56">
          <cell r="P56">
            <v>39886389.25</v>
          </cell>
          <cell r="Q56">
            <v>759935.11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A1">
      <selection activeCell="D46" sqref="D46"/>
    </sheetView>
  </sheetViews>
  <sheetFormatPr defaultColWidth="9.140625" defaultRowHeight="12.75"/>
  <cols>
    <col min="3" max="3" width="17.7109375" style="0" customWidth="1"/>
    <col min="4" max="4" width="17.00390625" style="0" customWidth="1"/>
    <col min="5" max="5" width="20.421875" style="0" customWidth="1"/>
    <col min="6" max="6" width="19.140625" style="0" customWidth="1"/>
    <col min="7" max="7" width="18.00390625" style="0" customWidth="1"/>
    <col min="8" max="8" width="16.57421875" style="0" customWidth="1"/>
    <col min="9" max="9" width="19.28125" style="0" customWidth="1"/>
    <col min="10" max="10" width="18.7109375" style="0" customWidth="1"/>
    <col min="11" max="11" width="19.00390625" style="0" customWidth="1"/>
  </cols>
  <sheetData>
    <row r="1" spans="1:13" ht="20.25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0.25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  <c r="M3" s="1"/>
    </row>
    <row r="4" spans="1:13" ht="15.75" customHeight="1" thickBot="1">
      <c r="A4" s="108" t="s">
        <v>9</v>
      </c>
      <c r="B4" s="109"/>
      <c r="C4" s="114" t="s">
        <v>10</v>
      </c>
      <c r="D4" s="117" t="s">
        <v>11</v>
      </c>
      <c r="E4" s="104" t="s">
        <v>26</v>
      </c>
      <c r="F4" s="120" t="s">
        <v>13</v>
      </c>
      <c r="G4" s="121"/>
      <c r="H4" s="121"/>
      <c r="I4" s="122" t="s">
        <v>27</v>
      </c>
      <c r="J4" s="123"/>
      <c r="K4" s="123"/>
      <c r="L4" s="124" t="s">
        <v>29</v>
      </c>
      <c r="M4" s="125"/>
    </row>
    <row r="5" spans="1:13" ht="13.5" customHeight="1" thickBot="1">
      <c r="A5" s="110"/>
      <c r="B5" s="111"/>
      <c r="C5" s="115"/>
      <c r="D5" s="118"/>
      <c r="E5" s="105"/>
      <c r="F5" s="104" t="s">
        <v>12</v>
      </c>
      <c r="G5" s="103" t="s">
        <v>25</v>
      </c>
      <c r="H5" s="130"/>
      <c r="I5" s="104" t="s">
        <v>28</v>
      </c>
      <c r="J5" s="103" t="s">
        <v>25</v>
      </c>
      <c r="K5" s="130"/>
      <c r="L5" s="126"/>
      <c r="M5" s="127"/>
    </row>
    <row r="6" spans="1:13" ht="12.75" customHeight="1">
      <c r="A6" s="110"/>
      <c r="B6" s="111"/>
      <c r="C6" s="115"/>
      <c r="D6" s="118"/>
      <c r="E6" s="105"/>
      <c r="F6" s="105"/>
      <c r="G6" s="101" t="s">
        <v>0</v>
      </c>
      <c r="H6" s="101" t="s">
        <v>1</v>
      </c>
      <c r="I6" s="105"/>
      <c r="J6" s="101" t="s">
        <v>2</v>
      </c>
      <c r="K6" s="101" t="s">
        <v>1</v>
      </c>
      <c r="L6" s="126"/>
      <c r="M6" s="127"/>
    </row>
    <row r="7" spans="1:13" ht="13.5" customHeight="1" thickBot="1">
      <c r="A7" s="112"/>
      <c r="B7" s="113"/>
      <c r="C7" s="116"/>
      <c r="D7" s="119"/>
      <c r="E7" s="106"/>
      <c r="F7" s="106"/>
      <c r="G7" s="102"/>
      <c r="H7" s="102"/>
      <c r="I7" s="106"/>
      <c r="J7" s="102"/>
      <c r="K7" s="102"/>
      <c r="L7" s="128"/>
      <c r="M7" s="129"/>
    </row>
    <row r="8" spans="1:13" ht="16.5" customHeight="1" thickBot="1">
      <c r="A8" s="97" t="s">
        <v>21</v>
      </c>
      <c r="B8" s="98"/>
      <c r="C8" s="6">
        <v>-19125.24</v>
      </c>
      <c r="D8" s="7">
        <v>219913.89</v>
      </c>
      <c r="E8" s="3">
        <f>D8+'[1]08.2017'!E10</f>
        <v>2134564.1</v>
      </c>
      <c r="F8" s="8">
        <f>SUM(G8:H8)</f>
        <v>337589.37</v>
      </c>
      <c r="G8" s="9">
        <v>337589.37</v>
      </c>
      <c r="H8" s="10">
        <v>0</v>
      </c>
      <c r="I8" s="3">
        <f>SUM(J8:K8)</f>
        <v>1986691.92</v>
      </c>
      <c r="J8" s="5">
        <f>G8+'[2]08.2017'!P10</f>
        <v>1986691.92</v>
      </c>
      <c r="K8" s="4">
        <f>H8+'[1]02.2012'!Q10</f>
        <v>0</v>
      </c>
      <c r="L8" s="99">
        <f>SUM(C8+E8-I8)</f>
        <v>128746.93999999994</v>
      </c>
      <c r="M8" s="100"/>
    </row>
    <row r="9" spans="1:13" ht="16.5" customHeight="1" thickBot="1">
      <c r="A9" s="97" t="s">
        <v>23</v>
      </c>
      <c r="B9" s="98"/>
      <c r="C9" s="6">
        <v>-10084.18</v>
      </c>
      <c r="D9" s="9">
        <v>66663.55</v>
      </c>
      <c r="E9" s="3">
        <f>D9+'[1]08.2017'!E17</f>
        <v>724584.76</v>
      </c>
      <c r="F9" s="8">
        <f>SUM(G9:H9)</f>
        <v>69920.36</v>
      </c>
      <c r="G9" s="20">
        <v>69920.36</v>
      </c>
      <c r="H9" s="10">
        <v>0</v>
      </c>
      <c r="I9" s="3">
        <f>SUM(J9:K9)</f>
        <v>685860.72</v>
      </c>
      <c r="J9" s="5">
        <f>G9+'[2]08.2017'!P17</f>
        <v>685860.72</v>
      </c>
      <c r="K9" s="4">
        <f>H9+'[1]02.2011'!Q17</f>
        <v>0</v>
      </c>
      <c r="L9" s="99">
        <f>SUM(C9+E9-I9)</f>
        <v>28639.859999999986</v>
      </c>
      <c r="M9" s="100"/>
    </row>
    <row r="10" spans="1:13" ht="16.5" customHeight="1" thickBot="1">
      <c r="A10" s="97" t="s">
        <v>22</v>
      </c>
      <c r="B10" s="98"/>
      <c r="C10" s="6">
        <v>9.02</v>
      </c>
      <c r="D10" s="9">
        <v>13817.26</v>
      </c>
      <c r="E10" s="3">
        <f>D10+'[1]08.2017'!E22</f>
        <v>145929.78</v>
      </c>
      <c r="F10" s="8">
        <f>SUM(G10:H10)</f>
        <v>13817.26</v>
      </c>
      <c r="G10" s="20">
        <v>13817.26</v>
      </c>
      <c r="H10" s="22">
        <v>0</v>
      </c>
      <c r="I10" s="3">
        <f>SUM(J10:K10)</f>
        <v>145938.8</v>
      </c>
      <c r="J10" s="5">
        <f>G10+'[2]08.2017'!P22</f>
        <v>145938.8</v>
      </c>
      <c r="K10" s="4">
        <f>H10+'[1]02.2011'!Q22</f>
        <v>0</v>
      </c>
      <c r="L10" s="99">
        <f>SUM(C10+E10-I10)</f>
        <v>0</v>
      </c>
      <c r="M10" s="100"/>
    </row>
    <row r="11" spans="1:13" ht="16.5" customHeight="1" thickBot="1">
      <c r="A11" s="97" t="s">
        <v>21</v>
      </c>
      <c r="B11" s="98"/>
      <c r="C11" s="6">
        <v>-100450.41</v>
      </c>
      <c r="D11" s="24">
        <v>300979.94</v>
      </c>
      <c r="E11" s="3">
        <f>D11+'[1]08.2017'!E26</f>
        <v>2784530.9099999997</v>
      </c>
      <c r="F11" s="8">
        <f>SUM(G11:H11)</f>
        <v>333970.09</v>
      </c>
      <c r="G11" s="24">
        <v>333970.09</v>
      </c>
      <c r="H11" s="22">
        <v>0</v>
      </c>
      <c r="I11" s="3">
        <f>SUM(J11:K11)</f>
        <v>2705471.7</v>
      </c>
      <c r="J11" s="5">
        <f>G11+'[2]08.2017'!P26</f>
        <v>2705471.7</v>
      </c>
      <c r="K11" s="4">
        <f>H11+'[1]02.2011'!Q26</f>
        <v>0</v>
      </c>
      <c r="L11" s="99">
        <f>SUM(C11+E11-I11)</f>
        <v>-21391.200000000652</v>
      </c>
      <c r="M11" s="100"/>
    </row>
    <row r="12" spans="1:13" ht="20.25" customHeight="1" thickBot="1">
      <c r="A12" s="79" t="s">
        <v>3</v>
      </c>
      <c r="B12" s="80"/>
      <c r="C12" s="29">
        <f>SUM(C8:C11)</f>
        <v>-129650.81</v>
      </c>
      <c r="D12" s="30">
        <f aca="true" t="shared" si="0" ref="D12:K12">SUM(D8:D11)</f>
        <v>601374.64</v>
      </c>
      <c r="E12" s="29">
        <f t="shared" si="0"/>
        <v>5789609.55</v>
      </c>
      <c r="F12" s="30">
        <f t="shared" si="0"/>
        <v>755297.0800000001</v>
      </c>
      <c r="G12" s="29">
        <f t="shared" si="0"/>
        <v>755297.0800000001</v>
      </c>
      <c r="H12" s="30">
        <f t="shared" si="0"/>
        <v>0</v>
      </c>
      <c r="I12" s="29">
        <f t="shared" si="0"/>
        <v>5523963.14</v>
      </c>
      <c r="J12" s="30">
        <f t="shared" si="0"/>
        <v>5523963.14</v>
      </c>
      <c r="K12" s="29">
        <f t="shared" si="0"/>
        <v>0</v>
      </c>
      <c r="L12" s="73">
        <f>SUM(L8:M11)</f>
        <v>135995.59999999928</v>
      </c>
      <c r="M12" s="74"/>
    </row>
    <row r="13" spans="1:13" ht="15.75" thickBot="1">
      <c r="A13" s="93"/>
      <c r="B13" s="94"/>
      <c r="C13" s="32"/>
      <c r="D13" s="33"/>
      <c r="E13" s="34"/>
      <c r="F13" s="34"/>
      <c r="G13" s="33"/>
      <c r="H13" s="35"/>
      <c r="I13" s="34"/>
      <c r="J13" s="33"/>
      <c r="K13" s="35"/>
      <c r="L13" s="95"/>
      <c r="M13" s="96"/>
    </row>
    <row r="14" spans="1:13" ht="20.25" customHeight="1" thickBot="1">
      <c r="A14" s="79" t="s">
        <v>24</v>
      </c>
      <c r="B14" s="80"/>
      <c r="C14" s="29">
        <f aca="true" t="shared" si="1" ref="C14:K14">SUM(C15:C17)</f>
        <v>2424397.53</v>
      </c>
      <c r="D14" s="30">
        <f t="shared" si="1"/>
        <v>1687185.25</v>
      </c>
      <c r="E14" s="30">
        <f t="shared" si="1"/>
        <v>16115302.75</v>
      </c>
      <c r="F14" s="36">
        <f t="shared" si="1"/>
        <v>2008557.9200000002</v>
      </c>
      <c r="G14" s="36">
        <f t="shared" si="1"/>
        <v>0</v>
      </c>
      <c r="H14" s="36">
        <f t="shared" si="1"/>
        <v>2008557.9200000002</v>
      </c>
      <c r="I14" s="30">
        <f t="shared" si="1"/>
        <v>16862653.7</v>
      </c>
      <c r="J14" s="30">
        <f t="shared" si="1"/>
        <v>0</v>
      </c>
      <c r="K14" s="38">
        <f t="shared" si="1"/>
        <v>16862653.7</v>
      </c>
      <c r="L14" s="73">
        <f>SUM(L15:M17)</f>
        <v>1677046.58</v>
      </c>
      <c r="M14" s="74"/>
    </row>
    <row r="15" spans="1:13" ht="16.5" customHeight="1" thickBot="1">
      <c r="A15" s="81" t="s">
        <v>20</v>
      </c>
      <c r="B15" s="82"/>
      <c r="C15" s="11">
        <v>1680787.22</v>
      </c>
      <c r="D15" s="39">
        <v>1146555.77</v>
      </c>
      <c r="E15" s="40">
        <f>D15+'[1]08.2017'!E35</f>
        <v>11365490.86</v>
      </c>
      <c r="F15" s="23">
        <f>SUM(G15:H15)</f>
        <v>1460298.11</v>
      </c>
      <c r="G15" s="13"/>
      <c r="H15" s="41">
        <v>1460298.11</v>
      </c>
      <c r="I15" s="14">
        <f>SUM(J15:K15)</f>
        <v>11929010.18</v>
      </c>
      <c r="J15" s="42">
        <f>G15+'[1]Лист1'!P35</f>
        <v>0</v>
      </c>
      <c r="K15" s="43">
        <f>H15+'[2]08.2017'!Q35</f>
        <v>11929010.18</v>
      </c>
      <c r="L15" s="87">
        <f>SUM(C15+E15-I15)</f>
        <v>1117267.9000000004</v>
      </c>
      <c r="M15" s="88"/>
    </row>
    <row r="16" spans="1:13" ht="16.5" customHeight="1" thickBot="1">
      <c r="A16" s="77" t="s">
        <v>19</v>
      </c>
      <c r="B16" s="78"/>
      <c r="C16" s="11">
        <v>710725.53</v>
      </c>
      <c r="D16" s="44">
        <v>537992.94</v>
      </c>
      <c r="E16" s="40">
        <f>D16+'[1]08.2017'!E36</f>
        <v>4716742.73</v>
      </c>
      <c r="F16" s="17">
        <f>SUM(G16:H16)</f>
        <v>548259.81</v>
      </c>
      <c r="G16" s="13"/>
      <c r="H16" s="45">
        <v>548259.81</v>
      </c>
      <c r="I16" s="14">
        <f>SUM(J16:K16)</f>
        <v>4886148.120000001</v>
      </c>
      <c r="J16" s="46">
        <f>G16+'[1]Лист1'!P36</f>
        <v>0</v>
      </c>
      <c r="K16" s="47">
        <f>H16+'[2]08.2017'!Q36</f>
        <v>4886148.120000001</v>
      </c>
      <c r="L16" s="83">
        <f>SUM(C16+E16-I16)</f>
        <v>541320.1399999997</v>
      </c>
      <c r="M16" s="84"/>
    </row>
    <row r="17" spans="1:13" ht="16.5" customHeight="1" thickBot="1">
      <c r="A17" s="77" t="s">
        <v>18</v>
      </c>
      <c r="B17" s="78"/>
      <c r="C17" s="11">
        <v>32884.78</v>
      </c>
      <c r="D17" s="44">
        <v>2636.54</v>
      </c>
      <c r="E17" s="40">
        <f>D17+'[1]08.2017'!E37</f>
        <v>33069.159999999996</v>
      </c>
      <c r="F17" s="17">
        <f>SUM(G17:H17)</f>
        <v>0</v>
      </c>
      <c r="G17" s="13"/>
      <c r="H17" s="45"/>
      <c r="I17" s="14">
        <f>SUM(J17:K17)</f>
        <v>47495.4</v>
      </c>
      <c r="J17" s="48">
        <f>G17+'[1]Лист1'!P37</f>
        <v>0</v>
      </c>
      <c r="K17" s="49">
        <f>H17+'[2]08.2017'!Q37</f>
        <v>47495.4</v>
      </c>
      <c r="L17" s="83">
        <f>SUM(C17+E17-I17)</f>
        <v>18458.54</v>
      </c>
      <c r="M17" s="84"/>
    </row>
    <row r="18" spans="1:13" ht="14.25" thickBot="1">
      <c r="A18" s="91"/>
      <c r="B18" s="92"/>
      <c r="C18" s="50"/>
      <c r="D18" s="25"/>
      <c r="E18" s="51"/>
      <c r="F18" s="26"/>
      <c r="G18" s="25"/>
      <c r="H18" s="52"/>
      <c r="I18" s="26"/>
      <c r="J18" s="53"/>
      <c r="K18" s="27"/>
      <c r="L18" s="75"/>
      <c r="M18" s="76"/>
    </row>
    <row r="19" spans="1:13" ht="20.25" customHeight="1" thickBot="1">
      <c r="A19" s="79" t="s">
        <v>4</v>
      </c>
      <c r="B19" s="80"/>
      <c r="C19" s="29">
        <v>63150.88</v>
      </c>
      <c r="D19" s="30">
        <v>218725.88</v>
      </c>
      <c r="E19" s="30">
        <f>D19+'[1]08.2017'!E39</f>
        <v>1572380.42</v>
      </c>
      <c r="F19" s="36">
        <f>SUM(G19:H19)</f>
        <v>226668.96</v>
      </c>
      <c r="G19" s="36">
        <v>5490.18</v>
      </c>
      <c r="H19" s="37">
        <v>221178.78</v>
      </c>
      <c r="I19" s="30">
        <f>SUM(J19:K19)</f>
        <v>1425192.23</v>
      </c>
      <c r="J19" s="38">
        <f>G19+'[2]08.2017'!P39</f>
        <v>37638.96</v>
      </c>
      <c r="K19" s="38">
        <f>H19+'[2]08.2017'!Q39</f>
        <v>1387553.27</v>
      </c>
      <c r="L19" s="73">
        <f>SUM(C19+E19-I19)</f>
        <v>210339.06999999983</v>
      </c>
      <c r="M19" s="74"/>
    </row>
    <row r="20" spans="1:13" ht="14.25" thickBot="1">
      <c r="A20" s="54"/>
      <c r="B20" s="55"/>
      <c r="C20" s="50"/>
      <c r="D20" s="25"/>
      <c r="E20" s="26"/>
      <c r="F20" s="26"/>
      <c r="G20" s="27"/>
      <c r="H20" s="28"/>
      <c r="I20" s="26"/>
      <c r="J20" s="25"/>
      <c r="K20" s="27"/>
      <c r="L20" s="75"/>
      <c r="M20" s="76"/>
    </row>
    <row r="21" spans="1:13" ht="20.25" customHeight="1" thickBot="1">
      <c r="A21" s="79" t="s">
        <v>5</v>
      </c>
      <c r="B21" s="80"/>
      <c r="C21" s="29">
        <f>SUM(C12+C14+C19)</f>
        <v>2357897.5999999996</v>
      </c>
      <c r="D21" s="30">
        <f>D19+D14+D12</f>
        <v>2507285.77</v>
      </c>
      <c r="E21" s="30">
        <f>E19+E14+E12</f>
        <v>23477292.720000003</v>
      </c>
      <c r="F21" s="30">
        <f>F19+F14+F12</f>
        <v>2990523.9600000004</v>
      </c>
      <c r="G21" s="30">
        <f>G19+G14+G12</f>
        <v>760787.2600000001</v>
      </c>
      <c r="H21" s="38">
        <f>H19+H14+H12</f>
        <v>2229736.7</v>
      </c>
      <c r="I21" s="30">
        <f>SUM(I12+I14+I19)</f>
        <v>23811809.07</v>
      </c>
      <c r="J21" s="30">
        <f>SUM(J12+J14+J19)</f>
        <v>5561602.1</v>
      </c>
      <c r="K21" s="38">
        <f>SUM(K12+K14+K19)</f>
        <v>18250206.97</v>
      </c>
      <c r="L21" s="73">
        <f>SUM(C21+E21-I21)</f>
        <v>2023381.25</v>
      </c>
      <c r="M21" s="74"/>
    </row>
    <row r="22" spans="1:13" ht="14.25" thickBot="1">
      <c r="A22" s="85"/>
      <c r="B22" s="86"/>
      <c r="C22" s="56"/>
      <c r="D22" s="57"/>
      <c r="E22" s="58"/>
      <c r="F22" s="58"/>
      <c r="G22" s="59"/>
      <c r="H22" s="60"/>
      <c r="I22" s="58"/>
      <c r="J22" s="57"/>
      <c r="K22" s="61"/>
      <c r="L22" s="89"/>
      <c r="M22" s="90"/>
    </row>
    <row r="23" spans="1:13" ht="20.25" customHeight="1" thickBot="1">
      <c r="A23" s="79" t="s">
        <v>14</v>
      </c>
      <c r="B23" s="80"/>
      <c r="C23" s="29">
        <f>SUM(C24:C27)</f>
        <v>10025591.08</v>
      </c>
      <c r="D23" s="30">
        <f>SUM(D24:D26)</f>
        <v>6725595.7299999995</v>
      </c>
      <c r="E23" s="30">
        <f>SUM(E24:E26)</f>
        <v>55191577.53</v>
      </c>
      <c r="F23" s="30">
        <f>SUM(G23:H23)</f>
        <v>6112951.34</v>
      </c>
      <c r="G23" s="29">
        <f>SUM(G24:G26)</f>
        <v>6030776.59</v>
      </c>
      <c r="H23" s="30">
        <f>SUM(H24:H27)</f>
        <v>82174.75</v>
      </c>
      <c r="I23" s="30">
        <f>SUM(J23:K23)</f>
        <v>49069595.330000006</v>
      </c>
      <c r="J23" s="30">
        <f>SUM(J24:J26)</f>
        <v>48434995.31</v>
      </c>
      <c r="K23" s="31">
        <f>SUM(K24:K26)</f>
        <v>634600.02</v>
      </c>
      <c r="L23" s="73">
        <f>SUM(C23+E23-I23)</f>
        <v>16147573.279999994</v>
      </c>
      <c r="M23" s="74"/>
    </row>
    <row r="24" spans="1:13" ht="16.5" thickBot="1">
      <c r="A24" s="81" t="s">
        <v>16</v>
      </c>
      <c r="B24" s="82"/>
      <c r="C24" s="11">
        <v>888774.2</v>
      </c>
      <c r="D24" s="12">
        <v>541692.4</v>
      </c>
      <c r="E24" s="40">
        <f>D24+'[1]08.2017'!E52</f>
        <v>5028477.62</v>
      </c>
      <c r="F24" s="14">
        <f>SUM(G24:H24)</f>
        <v>658441.99</v>
      </c>
      <c r="G24" s="63">
        <v>658441.99</v>
      </c>
      <c r="H24" s="13"/>
      <c r="I24" s="14">
        <f>SUM(J24:K24)</f>
        <v>4266461.86</v>
      </c>
      <c r="J24" s="15">
        <f>G24+'[2]08.2017'!P52</f>
        <v>4266461.86</v>
      </c>
      <c r="K24" s="12"/>
      <c r="L24" s="87">
        <f>SUM(C24+E24-I24)</f>
        <v>1650789.96</v>
      </c>
      <c r="M24" s="88"/>
    </row>
    <row r="25" spans="1:13" ht="16.5" thickBot="1">
      <c r="A25" s="77" t="s">
        <v>6</v>
      </c>
      <c r="B25" s="78"/>
      <c r="C25" s="11">
        <v>548831.48</v>
      </c>
      <c r="D25" s="21">
        <v>287411.28</v>
      </c>
      <c r="E25" s="40">
        <f>D25+'[1]08.2017'!E53</f>
        <v>2335498.37</v>
      </c>
      <c r="F25" s="14">
        <f>SUM(G25:H25)</f>
        <v>309229.2</v>
      </c>
      <c r="G25" s="64">
        <v>309229.2</v>
      </c>
      <c r="H25" s="16"/>
      <c r="I25" s="14">
        <f>SUM(J25:K25)</f>
        <v>1693241.74</v>
      </c>
      <c r="J25" s="15">
        <f>G25+'[2]08.2017'!P53</f>
        <v>1693241.74</v>
      </c>
      <c r="K25" s="12"/>
      <c r="L25" s="83">
        <f>SUM(C25+E25-I25)</f>
        <v>1191088.11</v>
      </c>
      <c r="M25" s="84"/>
    </row>
    <row r="26" spans="1:13" ht="16.5" customHeight="1" thickBot="1">
      <c r="A26" s="77" t="s">
        <v>17</v>
      </c>
      <c r="B26" s="78"/>
      <c r="C26" s="11">
        <v>8587985.4</v>
      </c>
      <c r="D26" s="12">
        <v>5896492.05</v>
      </c>
      <c r="E26" s="40">
        <f>D26+'[1]08.2017'!E54</f>
        <v>47827601.54</v>
      </c>
      <c r="F26" s="14">
        <f>SUM(G26:H26)</f>
        <v>5145280.15</v>
      </c>
      <c r="G26" s="64">
        <f>5145280.15-H26</f>
        <v>5063105.4</v>
      </c>
      <c r="H26" s="16">
        <v>82174.75</v>
      </c>
      <c r="I26" s="14">
        <f>SUM(J26:K26)</f>
        <v>43109891.730000004</v>
      </c>
      <c r="J26" s="15">
        <f>G26+'[2]08.2017'!P54</f>
        <v>42475291.71</v>
      </c>
      <c r="K26" s="12">
        <f>H26+'[2]08.2017'!Q54</f>
        <v>634600.02</v>
      </c>
      <c r="L26" s="83">
        <f>SUM(C26+E26-I26)</f>
        <v>13305695.209999993</v>
      </c>
      <c r="M26" s="84"/>
    </row>
    <row r="27" spans="1:13" ht="14.25" thickBot="1">
      <c r="A27" s="18"/>
      <c r="B27" s="19"/>
      <c r="C27" s="50"/>
      <c r="D27" s="25"/>
      <c r="E27" s="51"/>
      <c r="F27" s="26"/>
      <c r="G27" s="65"/>
      <c r="H27" s="25"/>
      <c r="I27" s="26"/>
      <c r="J27" s="65"/>
      <c r="K27" s="25"/>
      <c r="L27" s="75"/>
      <c r="M27" s="76"/>
    </row>
    <row r="28" spans="1:13" ht="20.25" customHeight="1" thickBot="1">
      <c r="A28" s="79" t="s">
        <v>9</v>
      </c>
      <c r="B28" s="80"/>
      <c r="C28" s="29">
        <v>6147135.97</v>
      </c>
      <c r="D28" s="30">
        <f>5468896.79-D12</f>
        <v>4867522.15</v>
      </c>
      <c r="E28" s="30">
        <f>D28+'[1]08.2017'!E56</f>
        <v>44229938.04</v>
      </c>
      <c r="F28" s="30">
        <f>SUM(G28:H28)</f>
        <v>7670612.609999999</v>
      </c>
      <c r="G28" s="29">
        <f>8425909.69-H28-G12</f>
        <v>7625803.7299999995</v>
      </c>
      <c r="H28" s="30">
        <v>44808.88</v>
      </c>
      <c r="I28" s="30">
        <f>SUM(J28:K28)</f>
        <v>48316936.97</v>
      </c>
      <c r="J28" s="29">
        <f>G28+'[2]08.2017'!P56</f>
        <v>47512192.98</v>
      </c>
      <c r="K28" s="30">
        <f>H28+'[2]08.2017'!Q56</f>
        <v>804743.99</v>
      </c>
      <c r="L28" s="73">
        <f>SUM(C28+E28-I28)</f>
        <v>2060137.039999999</v>
      </c>
      <c r="M28" s="74"/>
    </row>
    <row r="29" spans="1:13" ht="20.25" thickBot="1">
      <c r="A29" s="18"/>
      <c r="B29" s="19"/>
      <c r="C29" s="56"/>
      <c r="D29" s="57"/>
      <c r="E29" s="58"/>
      <c r="F29" s="58"/>
      <c r="G29" s="59"/>
      <c r="H29" s="66"/>
      <c r="I29" s="58"/>
      <c r="J29" s="61"/>
      <c r="K29" s="62"/>
      <c r="L29" s="73"/>
      <c r="M29" s="74"/>
    </row>
    <row r="30" spans="1:13" ht="20.25" customHeight="1" thickBot="1">
      <c r="A30" s="71" t="s">
        <v>15</v>
      </c>
      <c r="B30" s="72"/>
      <c r="C30" s="29">
        <f>SUM(C21+C23+C28)</f>
        <v>18530624.65</v>
      </c>
      <c r="D30" s="67">
        <f>D21+D23+D28</f>
        <v>14100403.65</v>
      </c>
      <c r="E30" s="30">
        <f aca="true" t="shared" si="2" ref="E30:K30">SUM(E21+E23+E28)</f>
        <v>122898808.28999999</v>
      </c>
      <c r="F30" s="30">
        <f t="shared" si="2"/>
        <v>16774087.91</v>
      </c>
      <c r="G30" s="68">
        <f t="shared" si="2"/>
        <v>14417367.579999998</v>
      </c>
      <c r="H30" s="67">
        <f t="shared" si="2"/>
        <v>2356720.33</v>
      </c>
      <c r="I30" s="30">
        <f>SUM(J30:K30)</f>
        <v>121198341.37</v>
      </c>
      <c r="J30" s="69">
        <f t="shared" si="2"/>
        <v>101508790.39</v>
      </c>
      <c r="K30" s="70">
        <f t="shared" si="2"/>
        <v>19689550.979999997</v>
      </c>
      <c r="L30" s="73">
        <f>SUM(C30+E30-I30)</f>
        <v>20231091.569999993</v>
      </c>
      <c r="M30" s="74"/>
    </row>
  </sheetData>
  <mergeCells count="60">
    <mergeCell ref="A1:M1"/>
    <mergeCell ref="A2:M2"/>
    <mergeCell ref="A4:B7"/>
    <mergeCell ref="C4:C7"/>
    <mergeCell ref="D4:D7"/>
    <mergeCell ref="E4:E7"/>
    <mergeCell ref="F4:H4"/>
    <mergeCell ref="I4:K4"/>
    <mergeCell ref="L4:M7"/>
    <mergeCell ref="F5:F7"/>
    <mergeCell ref="J6:J7"/>
    <mergeCell ref="K6:K7"/>
    <mergeCell ref="G5:H5"/>
    <mergeCell ref="I5:I7"/>
    <mergeCell ref="J5:K5"/>
    <mergeCell ref="G6:G7"/>
    <mergeCell ref="H6:H7"/>
    <mergeCell ref="A9:B9"/>
    <mergeCell ref="L9:M9"/>
    <mergeCell ref="A8:B8"/>
    <mergeCell ref="L8:M8"/>
    <mergeCell ref="A11:B11"/>
    <mergeCell ref="L11:M11"/>
    <mergeCell ref="A10:B10"/>
    <mergeCell ref="L10:M10"/>
    <mergeCell ref="A12:B12"/>
    <mergeCell ref="L12:M12"/>
    <mergeCell ref="A13:B13"/>
    <mergeCell ref="L13:M13"/>
    <mergeCell ref="A14:B14"/>
    <mergeCell ref="L14:M14"/>
    <mergeCell ref="A15:B15"/>
    <mergeCell ref="L15:M15"/>
    <mergeCell ref="A16:B16"/>
    <mergeCell ref="L16:M16"/>
    <mergeCell ref="A17:B17"/>
    <mergeCell ref="L17:M17"/>
    <mergeCell ref="A18:B18"/>
    <mergeCell ref="L18:M18"/>
    <mergeCell ref="A19:B19"/>
    <mergeCell ref="L19:M19"/>
    <mergeCell ref="L20:M20"/>
    <mergeCell ref="A21:B21"/>
    <mergeCell ref="L21:M21"/>
    <mergeCell ref="A22:B22"/>
    <mergeCell ref="L22:M22"/>
    <mergeCell ref="A23:B23"/>
    <mergeCell ref="L23:M23"/>
    <mergeCell ref="A24:B24"/>
    <mergeCell ref="L24:M24"/>
    <mergeCell ref="A25:B25"/>
    <mergeCell ref="L25:M25"/>
    <mergeCell ref="A26:B26"/>
    <mergeCell ref="L26:M26"/>
    <mergeCell ref="A30:B30"/>
    <mergeCell ref="L30:M30"/>
    <mergeCell ref="L27:M27"/>
    <mergeCell ref="A28:B28"/>
    <mergeCell ref="L28:M28"/>
    <mergeCell ref="L29:M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2019-04-12T12:57:03Z</dcterms:modified>
  <cp:category/>
  <cp:version/>
  <cp:contentType/>
  <cp:contentStatus/>
</cp:coreProperties>
</file>